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L43" i="1"/>
  <c r="H43" i="1"/>
  <c r="D43" i="1"/>
  <c r="K42" i="1"/>
  <c r="J42" i="1"/>
  <c r="L42" i="1" s="1"/>
  <c r="G42" i="1"/>
  <c r="F42" i="1"/>
  <c r="C42" i="1"/>
  <c r="B42" i="1"/>
  <c r="D42" i="1" s="1"/>
  <c r="L41" i="1"/>
  <c r="H41" i="1"/>
  <c r="D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K29" i="1"/>
  <c r="J29" i="1"/>
  <c r="G29" i="1"/>
  <c r="F29" i="1"/>
  <c r="H29" i="1" s="1"/>
  <c r="C29" i="1"/>
  <c r="B29" i="1"/>
  <c r="L28" i="1"/>
  <c r="H28" i="1"/>
  <c r="D28" i="1"/>
  <c r="K27" i="1"/>
  <c r="L27" i="1" s="1"/>
  <c r="J27" i="1"/>
  <c r="G27" i="1"/>
  <c r="F27" i="1"/>
  <c r="H27" i="1" s="1"/>
  <c r="C27" i="1"/>
  <c r="D27" i="1" s="1"/>
  <c r="B27" i="1"/>
  <c r="L26" i="1"/>
  <c r="H26" i="1"/>
  <c r="D26" i="1"/>
  <c r="L25" i="1"/>
  <c r="H25" i="1"/>
  <c r="D25" i="1"/>
  <c r="L24" i="1"/>
  <c r="H24" i="1"/>
  <c r="D24" i="1"/>
  <c r="K23" i="1"/>
  <c r="J23" i="1"/>
  <c r="G23" i="1"/>
  <c r="F23" i="1"/>
  <c r="F22" i="1" s="1"/>
  <c r="C23" i="1"/>
  <c r="B23" i="1"/>
  <c r="J22" i="1"/>
  <c r="G22" i="1"/>
  <c r="B22" i="1"/>
  <c r="L21" i="1"/>
  <c r="H21" i="1"/>
  <c r="D21" i="1"/>
  <c r="K20" i="1"/>
  <c r="J20" i="1"/>
  <c r="L20" i="1" s="1"/>
  <c r="G20" i="1"/>
  <c r="H20" i="1" s="1"/>
  <c r="F20" i="1"/>
  <c r="C20" i="1"/>
  <c r="B20" i="1"/>
  <c r="D20" i="1" s="1"/>
  <c r="L19" i="1"/>
  <c r="H19" i="1"/>
  <c r="D19" i="1"/>
  <c r="K18" i="1"/>
  <c r="J18" i="1"/>
  <c r="G18" i="1"/>
  <c r="F18" i="1"/>
  <c r="H18" i="1" s="1"/>
  <c r="C18" i="1"/>
  <c r="B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K9" i="1"/>
  <c r="J9" i="1"/>
  <c r="J8" i="1" s="1"/>
  <c r="J44" i="1" s="1"/>
  <c r="J45" i="1" s="1"/>
  <c r="G9" i="1"/>
  <c r="F9" i="1"/>
  <c r="C9" i="1"/>
  <c r="B9" i="1"/>
  <c r="B8" i="1" s="1"/>
  <c r="B44" i="1" s="1"/>
  <c r="B45" i="1" s="1"/>
  <c r="K8" i="1"/>
  <c r="F8" i="1"/>
  <c r="F44" i="1" s="1"/>
  <c r="F45" i="1" s="1"/>
  <c r="C8" i="1"/>
  <c r="G8" i="1" l="1"/>
  <c r="C22" i="1"/>
  <c r="K22" i="1"/>
  <c r="K44" i="1" s="1"/>
  <c r="L18" i="1"/>
  <c r="D9" i="1"/>
  <c r="L9" i="1"/>
  <c r="H23" i="1"/>
  <c r="L8" i="1"/>
  <c r="H9" i="1"/>
  <c r="D8" i="1"/>
  <c r="D18" i="1"/>
  <c r="H22" i="1"/>
  <c r="D23" i="1"/>
  <c r="L23" i="1"/>
  <c r="D29" i="1"/>
  <c r="L29" i="1"/>
  <c r="H42" i="1"/>
  <c r="K45" i="1" l="1"/>
  <c r="M41" i="1"/>
  <c r="M37" i="1"/>
  <c r="M33" i="1"/>
  <c r="M21" i="1"/>
  <c r="M15" i="1"/>
  <c r="M11" i="1"/>
  <c r="M16" i="1"/>
  <c r="M44" i="1"/>
  <c r="M38" i="1"/>
  <c r="M34" i="1"/>
  <c r="M30" i="1"/>
  <c r="M19" i="1"/>
  <c r="L44" i="1"/>
  <c r="M13" i="1"/>
  <c r="M42" i="1"/>
  <c r="M39" i="1"/>
  <c r="M35" i="1"/>
  <c r="M31" i="1"/>
  <c r="M28" i="1"/>
  <c r="M25" i="1"/>
  <c r="M17" i="1"/>
  <c r="M9" i="1"/>
  <c r="M27" i="1"/>
  <c r="M43" i="1"/>
  <c r="M40" i="1"/>
  <c r="M36" i="1"/>
  <c r="M32" i="1"/>
  <c r="M26" i="1"/>
  <c r="M14" i="1"/>
  <c r="M10" i="1"/>
  <c r="M24" i="1"/>
  <c r="M12" i="1"/>
  <c r="M20" i="1"/>
  <c r="M18" i="1"/>
  <c r="M8" i="1"/>
  <c r="M23" i="1"/>
  <c r="M29" i="1"/>
  <c r="D22" i="1"/>
  <c r="C44" i="1"/>
  <c r="G44" i="1"/>
  <c r="H8" i="1"/>
  <c r="M22" i="1"/>
  <c r="L22" i="1"/>
  <c r="I43" i="1" l="1"/>
  <c r="I40" i="1"/>
  <c r="I36" i="1"/>
  <c r="I32" i="1"/>
  <c r="I26" i="1"/>
  <c r="I14" i="1"/>
  <c r="I10" i="1"/>
  <c r="I41" i="1"/>
  <c r="I37" i="1"/>
  <c r="I33" i="1"/>
  <c r="I21" i="1"/>
  <c r="I11" i="1"/>
  <c r="I23" i="1"/>
  <c r="I18" i="1"/>
  <c r="I16" i="1"/>
  <c r="I15" i="1"/>
  <c r="G45" i="1"/>
  <c r="I38" i="1"/>
  <c r="I34" i="1"/>
  <c r="I30" i="1"/>
  <c r="I29" i="1"/>
  <c r="I24" i="1"/>
  <c r="I19" i="1"/>
  <c r="I12" i="1"/>
  <c r="H44" i="1"/>
  <c r="I44" i="1"/>
  <c r="I39" i="1"/>
  <c r="I35" i="1"/>
  <c r="I31" i="1"/>
  <c r="I28" i="1"/>
  <c r="I25" i="1"/>
  <c r="I17" i="1"/>
  <c r="I13" i="1"/>
  <c r="I20" i="1"/>
  <c r="I42" i="1"/>
  <c r="I27" i="1"/>
  <c r="I22" i="1"/>
  <c r="I9" i="1"/>
  <c r="C45" i="1"/>
  <c r="E39" i="1"/>
  <c r="E35" i="1"/>
  <c r="E31" i="1"/>
  <c r="E28" i="1"/>
  <c r="E25" i="1"/>
  <c r="E17" i="1"/>
  <c r="E13" i="1"/>
  <c r="E44" i="1"/>
  <c r="E43" i="1"/>
  <c r="E40" i="1"/>
  <c r="E36" i="1"/>
  <c r="E32" i="1"/>
  <c r="E27" i="1"/>
  <c r="D44" i="1"/>
  <c r="E21" i="1"/>
  <c r="E11" i="1"/>
  <c r="E9" i="1"/>
  <c r="E26" i="1"/>
  <c r="E42" i="1"/>
  <c r="E41" i="1"/>
  <c r="E37" i="1"/>
  <c r="E33" i="1"/>
  <c r="E15" i="1"/>
  <c r="E14" i="1"/>
  <c r="E10" i="1"/>
  <c r="E38" i="1"/>
  <c r="E34" i="1"/>
  <c r="E30" i="1"/>
  <c r="E24" i="1"/>
  <c r="E19" i="1"/>
  <c r="E16" i="1"/>
  <c r="E12" i="1"/>
  <c r="E23" i="1"/>
  <c r="E8" i="1"/>
  <c r="E29" i="1"/>
  <c r="E18" i="1"/>
  <c r="E20" i="1"/>
  <c r="M45" i="1"/>
  <c r="L45" i="1"/>
  <c r="E22" i="1"/>
  <c r="I8" i="1"/>
  <c r="I45" i="1" l="1"/>
  <c r="H45" i="1"/>
  <c r="D45" i="1"/>
  <c r="E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<sst xmlns="http://schemas.openxmlformats.org/spreadsheetml/2006/main" count="55" uniqueCount="54">
  <si>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</si>
  <si>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</si>
  <si>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</si>
  <si>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</si>
  <si>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</si>
  <si>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</si>
  <si>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</si>
  <si>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</si>
  <si>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</si>
  <si>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</si>
  <si>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</si>
  <si>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</si>
  <si>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</si>
  <si>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</si>
  <si>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</si>
  <si>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</si>
  <si>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</si>
  <si>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</si>
  <si>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</si>
  <si>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</si>
  <si>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</si>
  <si>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</si>
  <si>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</si>
  <si>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</si>
  <si>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</si>
  <si>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</si>
  <si>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</si>
  <si>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</si>
  <si>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</si>
  <si>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</si>
  <si>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</si>
  <si>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</si>
  <si>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</si>
  <si>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</si>
  <si>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</si>
  <si>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</si>
  <si>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</si>
  <si>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</si>
  <si>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</si>
  <si>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</si>
  <si>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</si>
  <si>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</si>
  <si>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</si>
  <si>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</si>
  <si>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Share(20)  (%)</t>
  </si>
  <si>
    <t>2019 - 2020</t>
  </si>
  <si>
    <t xml:space="preserve"> Share (20)  (%)</t>
  </si>
  <si>
    <t xml:space="preserve"> Share(20)  (%)</t>
  </si>
  <si>
    <t>1 - 28 FEBRUARY EXPORT FIGURES</t>
  </si>
  <si>
    <t>1 - 28 FEBRUARY</t>
  </si>
  <si>
    <t>1st JANUARY  -  28th FEBRUARY</t>
  </si>
  <si>
    <t>2020 - 2021</t>
  </si>
  <si>
    <t>Change    ('21/'20)</t>
  </si>
  <si>
    <t>Change   ('21/'20)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</si>
</sst>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D7" sqref="D7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6" t="s">
        <v>48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">
      <c r="A6" s="3"/>
      <c r="B6" s="32" t="s">
        <v>49</v>
      </c>
      <c r="C6" s="32"/>
      <c r="D6" s="32"/>
      <c r="E6" s="32"/>
      <c r="F6" s="32" t="s">
        <v>50</v>
      </c>
      <c r="G6" s="32"/>
      <c r="H6" s="32"/>
      <c r="I6" s="32"/>
      <c r="J6" s="32" t="s">
        <v>40</v>
      </c>
      <c r="K6" s="32"/>
      <c r="L6" s="32"/>
      <c r="M6" s="32"/>
    </row>
    <row r="7" spans="1:13" ht="30" x14ac:dyDescent="0.25">
      <c r="A7" s="4" t="s">
        <v>27</v>
      </c>
      <c r="B7" s="5">
        <v>2020</v>
      </c>
      <c r="C7" s="6">
        <v>2021</v>
      </c>
      <c r="D7" s="7" t="s">
        <v>53</v>
      </c>
      <c r="E7" s="7" t="s">
        <v>47</v>
      </c>
      <c r="F7" s="5">
        <v>2020</v>
      </c>
      <c r="G7" s="6">
        <v>2021</v>
      </c>
      <c r="H7" s="7" t="s">
        <v>52</v>
      </c>
      <c r="I7" s="7" t="s">
        <v>44</v>
      </c>
      <c r="J7" s="5" t="s">
        <v>45</v>
      </c>
      <c r="K7" s="5" t="s">
        <v>51</v>
      </c>
      <c r="L7" s="7" t="s">
        <v>52</v>
      </c>
      <c r="M7" s="7" t="s">
        <v>46</v>
      </c>
    </row>
    <row r="8" spans="1:13" ht="16.5" x14ac:dyDescent="0.25">
      <c r="A8" s="13" t="s">
        <v>28</v>
      </c>
      <c r="B8" s="25">
        <f>B9+B18+B20</f>
        <v>1939511.3303999999</v>
      </c>
      <c r="C8" s="25">
        <f>C9+C18+C20</f>
        <v>2136539.4640100002</v>
      </c>
      <c r="D8" s="26">
        <f t="shared" ref="D8:D46" si="0">(C8-B8)/B8*100</f>
        <v>10.158648238954386</v>
      </c>
      <c r="E8" s="26">
        <f>C8/C$44*100</f>
        <v>14.685124631920052</v>
      </c>
      <c r="F8" s="25">
        <f>F9+F18+F20</f>
        <v>3982792.5485299998</v>
      </c>
      <c r="G8" s="25">
        <f>G9+G18+G20</f>
        <v>4197738.9580000006</v>
      </c>
      <c r="H8" s="26">
        <f t="shared" ref="H8:H46" si="1">(G8-F8)/F8*100</f>
        <v>5.3968768609184741</v>
      </c>
      <c r="I8" s="26">
        <f t="shared" ref="I8:I43" si="2">G8/G$44*100</f>
        <v>14.965036299651471</v>
      </c>
      <c r="J8" s="25">
        <f>J9+J18+J20</f>
        <v>23617949.32838</v>
      </c>
      <c r="K8" s="25">
        <f>K9+K18+K20</f>
        <v>24569649.07959</v>
      </c>
      <c r="L8" s="26">
        <f t="shared" ref="L8:L46" si="3">(K8-J8)/J8*100</f>
        <v>4.0295613221017916</v>
      </c>
      <c r="M8" s="26">
        <f t="shared" ref="M8:M43" si="4">K8/K$44*100</f>
        <v>15.607455748229812</v>
      </c>
    </row>
    <row r="9" spans="1:13" ht="15.75" x14ac:dyDescent="0.25">
      <c r="A9" s="8" t="s">
        <v>29</v>
      </c>
      <c r="B9" s="25">
        <f>B10+B11+B12+B13+B14+B15+B16+B17</f>
        <v>1285191.85038</v>
      </c>
      <c r="C9" s="25">
        <f>C10+C11+C12+C13+C14+C15+C16+C17</f>
        <v>1447392.93243</v>
      </c>
      <c r="D9" s="26">
        <f t="shared" si="0"/>
        <v>12.620768020124091</v>
      </c>
      <c r="E9" s="26">
        <f t="shared" ref="E9:E43" si="5">C9/C$44*100</f>
        <v>9.9483983151903548</v>
      </c>
      <c r="F9" s="25">
        <f>F10+F11+F12+F13+F14+F15+F16+F17</f>
        <v>2666980.0743199997</v>
      </c>
      <c r="G9" s="25">
        <f>G10+G11+G12+G13+G14+G15+G16+G17</f>
        <v>2837763.12696</v>
      </c>
      <c r="H9" s="26">
        <f t="shared" si="1"/>
        <v>6.4036118711364924</v>
      </c>
      <c r="I9" s="26">
        <f t="shared" si="2"/>
        <v>10.116691063848869</v>
      </c>
      <c r="J9" s="25">
        <f>J10+J11+J12+J13+J14+J15+J16+J17</f>
        <v>15503193.13201</v>
      </c>
      <c r="K9" s="25">
        <f>K10+K11+K12+K13+K14+K15+K16+K17</f>
        <v>16510660.908370001</v>
      </c>
      <c r="L9" s="26">
        <f t="shared" si="3"/>
        <v>6.4984533688085611</v>
      </c>
      <c r="M9" s="26">
        <f t="shared" si="4"/>
        <v>10.488119250977627</v>
      </c>
    </row>
    <row r="10" spans="1:13" ht="14.25" x14ac:dyDescent="0.2">
      <c r="A10" s="9" t="s">
        <v>5</v>
      </c>
      <c r="B10" s="27">
        <v>593080.92209000001</v>
      </c>
      <c r="C10" s="27">
        <v>640622.28422000003</v>
      </c>
      <c r="D10" s="28">
        <f t="shared" si="0"/>
        <v>8.0159992269630997</v>
      </c>
      <c r="E10" s="28">
        <f t="shared" si="5"/>
        <v>4.4032035186933376</v>
      </c>
      <c r="F10" s="27">
        <v>1176602.1418699999</v>
      </c>
      <c r="G10" s="27">
        <v>1240615.1386200001</v>
      </c>
      <c r="H10" s="28">
        <f t="shared" si="1"/>
        <v>5.440496364239392</v>
      </c>
      <c r="I10" s="28">
        <f t="shared" si="2"/>
        <v>4.422821611611381</v>
      </c>
      <c r="J10" s="27">
        <v>6839198.8401800003</v>
      </c>
      <c r="K10" s="27">
        <v>7357731.4687799998</v>
      </c>
      <c r="L10" s="28">
        <f t="shared" si="3"/>
        <v>7.5817744258822026</v>
      </c>
      <c r="M10" s="28">
        <f t="shared" si="4"/>
        <v>4.6738749883788762</v>
      </c>
    </row>
    <row r="11" spans="1:13" ht="14.25" x14ac:dyDescent="0.2">
      <c r="A11" s="9" t="s">
        <v>4</v>
      </c>
      <c r="B11" s="27">
        <v>203425.85910999999</v>
      </c>
      <c r="C11" s="27">
        <v>250069.64562</v>
      </c>
      <c r="D11" s="28">
        <f t="shared" si="0"/>
        <v>22.929133353089568</v>
      </c>
      <c r="E11" s="28">
        <f t="shared" si="5"/>
        <v>1.7188093056317126</v>
      </c>
      <c r="F11" s="27">
        <v>458710.71406999999</v>
      </c>
      <c r="G11" s="27">
        <v>528448.72274999996</v>
      </c>
      <c r="H11" s="28">
        <f t="shared" si="1"/>
        <v>15.203047703254176</v>
      </c>
      <c r="I11" s="28">
        <f t="shared" si="2"/>
        <v>1.8839318970482311</v>
      </c>
      <c r="J11" s="27">
        <v>2354072.5194799998</v>
      </c>
      <c r="K11" s="27">
        <v>2800074.8681899998</v>
      </c>
      <c r="L11" s="28">
        <f t="shared" si="3"/>
        <v>18.9459901944108</v>
      </c>
      <c r="M11" s="28">
        <f t="shared" si="4"/>
        <v>1.7787003980170444</v>
      </c>
    </row>
    <row r="12" spans="1:13" ht="14.25" x14ac:dyDescent="0.2">
      <c r="A12" s="9" t="s">
        <v>2</v>
      </c>
      <c r="B12" s="27">
        <v>126847.16056</v>
      </c>
      <c r="C12" s="27">
        <v>146026.10407</v>
      </c>
      <c r="D12" s="28">
        <f t="shared" si="0"/>
        <v>15.119726311041989</v>
      </c>
      <c r="E12" s="28">
        <f t="shared" si="5"/>
        <v>1.0036844972462633</v>
      </c>
      <c r="F12" s="27">
        <v>258717.14478999999</v>
      </c>
      <c r="G12" s="27">
        <v>275876.67294000002</v>
      </c>
      <c r="H12" s="28">
        <f t="shared" si="1"/>
        <v>6.6325438787322621</v>
      </c>
      <c r="I12" s="28">
        <f t="shared" si="2"/>
        <v>0.98350670827353925</v>
      </c>
      <c r="J12" s="27">
        <v>1559194.5206500001</v>
      </c>
      <c r="K12" s="27">
        <v>1700474.0048199999</v>
      </c>
      <c r="L12" s="28">
        <f t="shared" si="3"/>
        <v>9.0610557117083097</v>
      </c>
      <c r="M12" s="28">
        <f t="shared" si="4"/>
        <v>1.080197470271975</v>
      </c>
    </row>
    <row r="13" spans="1:13" ht="14.25" x14ac:dyDescent="0.2">
      <c r="A13" s="9" t="s">
        <v>3</v>
      </c>
      <c r="B13" s="27">
        <v>100301.6303</v>
      </c>
      <c r="C13" s="27">
        <v>117120.16667999999</v>
      </c>
      <c r="D13" s="28">
        <f t="shared" si="0"/>
        <v>16.767959134558545</v>
      </c>
      <c r="E13" s="28">
        <f t="shared" si="5"/>
        <v>0.80500466926970815</v>
      </c>
      <c r="F13" s="27">
        <v>213507.05544</v>
      </c>
      <c r="G13" s="27">
        <v>220997.58671999999</v>
      </c>
      <c r="H13" s="28">
        <f t="shared" si="1"/>
        <v>3.5083296261865189</v>
      </c>
      <c r="I13" s="28">
        <f t="shared" si="2"/>
        <v>0.78786149889032087</v>
      </c>
      <c r="J13" s="27">
        <v>1402984.1765699999</v>
      </c>
      <c r="K13" s="27">
        <v>1406497.6645500001</v>
      </c>
      <c r="L13" s="28">
        <f t="shared" si="3"/>
        <v>0.25042962270536401</v>
      </c>
      <c r="M13" s="28">
        <f t="shared" si="4"/>
        <v>0.89345395159461594</v>
      </c>
    </row>
    <row r="14" spans="1:13" ht="14.25" x14ac:dyDescent="0.2">
      <c r="A14" s="9" t="s">
        <v>0</v>
      </c>
      <c r="B14" s="27">
        <v>163093.91933999999</v>
      </c>
      <c r="C14" s="27">
        <v>201845.24713</v>
      </c>
      <c r="D14" s="28">
        <f t="shared" si="0"/>
        <v>23.760130326634414</v>
      </c>
      <c r="E14" s="28">
        <f t="shared" si="5"/>
        <v>1.3873474655607294</v>
      </c>
      <c r="F14" s="27">
        <v>346393.63248999999</v>
      </c>
      <c r="G14" s="27">
        <v>393032.67073999997</v>
      </c>
      <c r="H14" s="28">
        <f t="shared" si="1"/>
        <v>13.464173089655857</v>
      </c>
      <c r="I14" s="28">
        <f t="shared" si="2"/>
        <v>1.4011705452440533</v>
      </c>
      <c r="J14" s="27">
        <v>2078180.80268</v>
      </c>
      <c r="K14" s="27">
        <v>1992398.6417799999</v>
      </c>
      <c r="L14" s="28">
        <f t="shared" si="3"/>
        <v>-4.1277525415197873</v>
      </c>
      <c r="M14" s="28">
        <f t="shared" si="4"/>
        <v>1.2656376789787442</v>
      </c>
    </row>
    <row r="15" spans="1:13" ht="14.25" x14ac:dyDescent="0.2">
      <c r="A15" s="9" t="s">
        <v>1</v>
      </c>
      <c r="B15" s="27">
        <v>24726.651860000002</v>
      </c>
      <c r="C15" s="27">
        <v>26191.20133</v>
      </c>
      <c r="D15" s="28">
        <f t="shared" si="0"/>
        <v>5.9229590738452611</v>
      </c>
      <c r="E15" s="28">
        <f t="shared" si="5"/>
        <v>0.18002057170939295</v>
      </c>
      <c r="F15" s="27">
        <v>49178.221239999999</v>
      </c>
      <c r="G15" s="27">
        <v>42140.275079999999</v>
      </c>
      <c r="H15" s="28">
        <f t="shared" si="1"/>
        <v>-14.311103538400365</v>
      </c>
      <c r="I15" s="28">
        <f t="shared" si="2"/>
        <v>0.15023105356459812</v>
      </c>
      <c r="J15" s="27">
        <v>277094.30424999999</v>
      </c>
      <c r="K15" s="27">
        <v>264089.53334000002</v>
      </c>
      <c r="L15" s="28">
        <f t="shared" si="3"/>
        <v>-4.6932653290003392</v>
      </c>
      <c r="M15" s="28">
        <f t="shared" si="4"/>
        <v>0.16775842796219104</v>
      </c>
    </row>
    <row r="16" spans="1:13" ht="14.25" x14ac:dyDescent="0.2">
      <c r="A16" s="9" t="s">
        <v>6</v>
      </c>
      <c r="B16" s="27">
        <v>60671.367539999999</v>
      </c>
      <c r="C16" s="27">
        <v>49199.688770000001</v>
      </c>
      <c r="D16" s="28">
        <f t="shared" si="0"/>
        <v>-18.907895495246322</v>
      </c>
      <c r="E16" s="28">
        <f t="shared" si="5"/>
        <v>0.33816532463345395</v>
      </c>
      <c r="F16" s="27">
        <v>139802.81385999999</v>
      </c>
      <c r="G16" s="27">
        <v>108317.69231</v>
      </c>
      <c r="H16" s="28">
        <f t="shared" si="1"/>
        <v>-22.521092874088737</v>
      </c>
      <c r="I16" s="28">
        <f t="shared" si="2"/>
        <v>0.38615507384621628</v>
      </c>
      <c r="J16" s="27">
        <v>883527.73901000002</v>
      </c>
      <c r="K16" s="27">
        <v>879021.15920999995</v>
      </c>
      <c r="L16" s="28">
        <f t="shared" si="3"/>
        <v>-0.51006658885998579</v>
      </c>
      <c r="M16" s="28">
        <f t="shared" si="4"/>
        <v>0.55838338592814296</v>
      </c>
    </row>
    <row r="17" spans="1:13" ht="14.25" x14ac:dyDescent="0.2">
      <c r="A17" s="9" t="s">
        <v>7</v>
      </c>
      <c r="B17" s="27">
        <v>13044.33958</v>
      </c>
      <c r="C17" s="27">
        <v>16318.59461</v>
      </c>
      <c r="D17" s="28">
        <f t="shared" si="0"/>
        <v>25.100964367871821</v>
      </c>
      <c r="E17" s="28">
        <f t="shared" si="5"/>
        <v>0.11216296244575576</v>
      </c>
      <c r="F17" s="27">
        <v>24068.350559999999</v>
      </c>
      <c r="G17" s="27">
        <v>28334.3678</v>
      </c>
      <c r="H17" s="28">
        <f t="shared" si="1"/>
        <v>17.724593255218075</v>
      </c>
      <c r="I17" s="28">
        <f t="shared" si="2"/>
        <v>0.10101267537052877</v>
      </c>
      <c r="J17" s="27">
        <v>108940.22919</v>
      </c>
      <c r="K17" s="27">
        <v>110373.5677</v>
      </c>
      <c r="L17" s="28">
        <f t="shared" si="3"/>
        <v>1.3157109367744679</v>
      </c>
      <c r="M17" s="28">
        <f t="shared" si="4"/>
        <v>7.0112949846035957E-2</v>
      </c>
    </row>
    <row r="18" spans="1:13" ht="15.75" x14ac:dyDescent="0.25">
      <c r="A18" s="8" t="s">
        <v>30</v>
      </c>
      <c r="B18" s="25">
        <f>B19</f>
        <v>209590.38469000001</v>
      </c>
      <c r="C18" s="25">
        <f>C19</f>
        <v>209438.07120000001</v>
      </c>
      <c r="D18" s="26">
        <f t="shared" si="0"/>
        <v>-7.2671983605203841E-2</v>
      </c>
      <c r="E18" s="26">
        <f t="shared" si="5"/>
        <v>1.4395353935884752</v>
      </c>
      <c r="F18" s="25">
        <f>F19</f>
        <v>418294.54006999999</v>
      </c>
      <c r="G18" s="25">
        <f>G19</f>
        <v>426471.11739000003</v>
      </c>
      <c r="H18" s="26">
        <f t="shared" si="1"/>
        <v>1.9547415843945086</v>
      </c>
      <c r="I18" s="26">
        <f t="shared" si="2"/>
        <v>1.520379379554138</v>
      </c>
      <c r="J18" s="25">
        <f>J19</f>
        <v>2491685.1787399999</v>
      </c>
      <c r="K18" s="25">
        <f>K19</f>
        <v>2458282.2729699998</v>
      </c>
      <c r="L18" s="26">
        <f t="shared" si="3"/>
        <v>-1.3405748870285177</v>
      </c>
      <c r="M18" s="26">
        <f t="shared" si="4"/>
        <v>1.56158240875768</v>
      </c>
    </row>
    <row r="19" spans="1:13" ht="14.25" x14ac:dyDescent="0.2">
      <c r="A19" s="9" t="s">
        <v>8</v>
      </c>
      <c r="B19" s="27">
        <v>209590.38469000001</v>
      </c>
      <c r="C19" s="27">
        <v>209438.07120000001</v>
      </c>
      <c r="D19" s="28">
        <f t="shared" si="0"/>
        <v>-7.2671983605203841E-2</v>
      </c>
      <c r="E19" s="28">
        <f t="shared" si="5"/>
        <v>1.4395353935884752</v>
      </c>
      <c r="F19" s="27">
        <v>418294.54006999999</v>
      </c>
      <c r="G19" s="27">
        <v>426471.11739000003</v>
      </c>
      <c r="H19" s="28">
        <f t="shared" si="1"/>
        <v>1.9547415843945086</v>
      </c>
      <c r="I19" s="28">
        <f t="shared" si="2"/>
        <v>1.520379379554138</v>
      </c>
      <c r="J19" s="27">
        <v>2491685.1787399999</v>
      </c>
      <c r="K19" s="27">
        <v>2458282.2729699998</v>
      </c>
      <c r="L19" s="28">
        <f t="shared" si="3"/>
        <v>-1.3405748870285177</v>
      </c>
      <c r="M19" s="28">
        <f t="shared" si="4"/>
        <v>1.56158240875768</v>
      </c>
    </row>
    <row r="20" spans="1:13" ht="15.75" x14ac:dyDescent="0.25">
      <c r="A20" s="8" t="s">
        <v>31</v>
      </c>
      <c r="B20" s="25">
        <f>B21</f>
        <v>444729.09532999998</v>
      </c>
      <c r="C20" s="25">
        <f>C21</f>
        <v>479708.46038</v>
      </c>
      <c r="D20" s="26">
        <f t="shared" si="0"/>
        <v>7.8653196782739094</v>
      </c>
      <c r="E20" s="26">
        <f t="shared" si="5"/>
        <v>3.2971909231412209</v>
      </c>
      <c r="F20" s="25">
        <f>F21</f>
        <v>897517.93414000003</v>
      </c>
      <c r="G20" s="25">
        <f>G21</f>
        <v>933504.71365000005</v>
      </c>
      <c r="H20" s="26">
        <f t="shared" si="1"/>
        <v>4.0095889052604266</v>
      </c>
      <c r="I20" s="26">
        <f t="shared" si="2"/>
        <v>3.3279658562484631</v>
      </c>
      <c r="J20" s="25">
        <f>J21</f>
        <v>5623071.0176299997</v>
      </c>
      <c r="K20" s="25">
        <f>K21</f>
        <v>5600705.8982499996</v>
      </c>
      <c r="L20" s="26">
        <f t="shared" si="3"/>
        <v>-0.39773851886057898</v>
      </c>
      <c r="M20" s="26">
        <f t="shared" si="4"/>
        <v>3.5577540884945047</v>
      </c>
    </row>
    <row r="21" spans="1:13" ht="14.25" x14ac:dyDescent="0.2">
      <c r="A21" s="9" t="s">
        <v>9</v>
      </c>
      <c r="B21" s="27">
        <v>444729.09532999998</v>
      </c>
      <c r="C21" s="27">
        <v>479708.46038</v>
      </c>
      <c r="D21" s="28">
        <f t="shared" si="0"/>
        <v>7.8653196782739094</v>
      </c>
      <c r="E21" s="28">
        <f t="shared" si="5"/>
        <v>3.2971909231412209</v>
      </c>
      <c r="F21" s="27">
        <v>897517.93414000003</v>
      </c>
      <c r="G21" s="27">
        <v>933504.71365000005</v>
      </c>
      <c r="H21" s="28">
        <f t="shared" si="1"/>
        <v>4.0095889052604266</v>
      </c>
      <c r="I21" s="28">
        <f t="shared" si="2"/>
        <v>3.3279658562484631</v>
      </c>
      <c r="J21" s="27">
        <v>5623071.0176299997</v>
      </c>
      <c r="K21" s="27">
        <v>5600705.8982499996</v>
      </c>
      <c r="L21" s="28">
        <f t="shared" si="3"/>
        <v>-0.39773851886057898</v>
      </c>
      <c r="M21" s="28">
        <f t="shared" si="4"/>
        <v>3.5577540884945047</v>
      </c>
    </row>
    <row r="22" spans="1:13" ht="16.5" x14ac:dyDescent="0.25">
      <c r="A22" s="13" t="s">
        <v>32</v>
      </c>
      <c r="B22" s="25">
        <f>B23+B27+B29</f>
        <v>11122137.976220001</v>
      </c>
      <c r="C22" s="25">
        <f>C23+C27+C29</f>
        <v>11996903.135030001</v>
      </c>
      <c r="D22" s="26">
        <f t="shared" si="0"/>
        <v>7.8650809824542467</v>
      </c>
      <c r="E22" s="26">
        <f t="shared" si="5"/>
        <v>82.458583472326325</v>
      </c>
      <c r="F22" s="25">
        <f>F23+F27+F29</f>
        <v>22225567.516780004</v>
      </c>
      <c r="G22" s="25">
        <f>G23+G27+G29</f>
        <v>23083825.249089997</v>
      </c>
      <c r="H22" s="26">
        <f t="shared" si="1"/>
        <v>3.8615784801086419</v>
      </c>
      <c r="I22" s="26">
        <f t="shared" si="2"/>
        <v>82.294369955780127</v>
      </c>
      <c r="J22" s="25">
        <f>J23+J27+J29</f>
        <v>138775256.92049998</v>
      </c>
      <c r="K22" s="25">
        <f>K23+K27+K29</f>
        <v>128425087.92181</v>
      </c>
      <c r="L22" s="26">
        <f t="shared" si="3"/>
        <v>-7.458223626002197</v>
      </c>
      <c r="M22" s="26">
        <f t="shared" si="4"/>
        <v>81.579874022996023</v>
      </c>
    </row>
    <row r="23" spans="1:13" ht="15.75" x14ac:dyDescent="0.25">
      <c r="A23" s="8" t="s">
        <v>33</v>
      </c>
      <c r="B23" s="25">
        <f>B24+B25+B26</f>
        <v>1014078.4147900001</v>
      </c>
      <c r="C23" s="25">
        <f>C24+C25+C26</f>
        <v>1122827.7687200001</v>
      </c>
      <c r="D23" s="26">
        <f>(C23-B23)/B23*100</f>
        <v>10.723959049312798</v>
      </c>
      <c r="E23" s="26">
        <f t="shared" si="5"/>
        <v>7.7175572937400823</v>
      </c>
      <c r="F23" s="25">
        <f>F24+F25+F26</f>
        <v>2041213.6439999999</v>
      </c>
      <c r="G23" s="25">
        <f>G24+G25+G26</f>
        <v>2199415.0654700003</v>
      </c>
      <c r="H23" s="26">
        <f t="shared" si="1"/>
        <v>7.7503607687035636</v>
      </c>
      <c r="I23" s="26">
        <f t="shared" si="2"/>
        <v>7.8409654869155565</v>
      </c>
      <c r="J23" s="25">
        <f>J24+J25+J26</f>
        <v>12213491.14882</v>
      </c>
      <c r="K23" s="25">
        <f>K24+K25+K26</f>
        <v>11378569.643309999</v>
      </c>
      <c r="L23" s="26">
        <f t="shared" si="3"/>
        <v>-6.8360593653082242</v>
      </c>
      <c r="M23" s="26">
        <f t="shared" si="4"/>
        <v>7.2280447152839589</v>
      </c>
    </row>
    <row r="24" spans="1:13" ht="14.25" x14ac:dyDescent="0.2">
      <c r="A24" s="9" t="s">
        <v>10</v>
      </c>
      <c r="B24" s="27">
        <v>645856.53347000002</v>
      </c>
      <c r="C24" s="27">
        <v>746069.55082</v>
      </c>
      <c r="D24" s="28">
        <f t="shared" si="0"/>
        <v>15.5162969106443</v>
      </c>
      <c r="E24" s="28">
        <f t="shared" si="5"/>
        <v>5.1279765819579683</v>
      </c>
      <c r="F24" s="27">
        <v>1318809.3434599999</v>
      </c>
      <c r="G24" s="27">
        <v>1477129.19368</v>
      </c>
      <c r="H24" s="28">
        <f t="shared" si="1"/>
        <v>12.004756487744892</v>
      </c>
      <c r="I24" s="28">
        <f t="shared" si="2"/>
        <v>5.2659996783668763</v>
      </c>
      <c r="J24" s="27">
        <v>7922967.6438899999</v>
      </c>
      <c r="K24" s="27">
        <v>7442396.5233800001</v>
      </c>
      <c r="L24" s="28">
        <f t="shared" si="3"/>
        <v>-6.0655444034358084</v>
      </c>
      <c r="M24" s="28">
        <f t="shared" si="4"/>
        <v>4.7276570382897418</v>
      </c>
    </row>
    <row r="25" spans="1:13" ht="14.25" x14ac:dyDescent="0.2">
      <c r="A25" s="9" t="s">
        <v>11</v>
      </c>
      <c r="B25" s="27">
        <v>151371.18145</v>
      </c>
      <c r="C25" s="27">
        <v>129641.13075</v>
      </c>
      <c r="D25" s="28">
        <f t="shared" si="0"/>
        <v>-14.355474068343547</v>
      </c>
      <c r="E25" s="28">
        <f t="shared" si="5"/>
        <v>0.89106529252383704</v>
      </c>
      <c r="F25" s="27">
        <v>284113.80656</v>
      </c>
      <c r="G25" s="27">
        <v>239528.90421000001</v>
      </c>
      <c r="H25" s="28">
        <f t="shared" si="1"/>
        <v>-15.692620816223663</v>
      </c>
      <c r="I25" s="28">
        <f t="shared" si="2"/>
        <v>0.85392607357991646</v>
      </c>
      <c r="J25" s="27">
        <v>1686385.06593</v>
      </c>
      <c r="K25" s="27">
        <v>1287559.34408</v>
      </c>
      <c r="L25" s="28">
        <f t="shared" si="3"/>
        <v>-23.64974227461256</v>
      </c>
      <c r="M25" s="28">
        <f t="shared" si="4"/>
        <v>0.81790038680860722</v>
      </c>
    </row>
    <row r="26" spans="1:13" ht="14.25" x14ac:dyDescent="0.2">
      <c r="A26" s="9" t="s">
        <v>12</v>
      </c>
      <c r="B26" s="27">
        <v>216850.69987000001</v>
      </c>
      <c r="C26" s="27">
        <v>247117.08715000001</v>
      </c>
      <c r="D26" s="28">
        <f t="shared" si="0"/>
        <v>13.957246759242379</v>
      </c>
      <c r="E26" s="28">
        <f t="shared" si="5"/>
        <v>1.6985154192582765</v>
      </c>
      <c r="F26" s="27">
        <v>438290.49398000003</v>
      </c>
      <c r="G26" s="27">
        <v>482756.96758</v>
      </c>
      <c r="H26" s="28">
        <f t="shared" si="1"/>
        <v>10.14543418366474</v>
      </c>
      <c r="I26" s="28">
        <f t="shared" si="2"/>
        <v>1.7210397349687621</v>
      </c>
      <c r="J26" s="27">
        <v>2604138.4389999998</v>
      </c>
      <c r="K26" s="27">
        <v>2648613.7758499999</v>
      </c>
      <c r="L26" s="28">
        <f t="shared" si="3"/>
        <v>1.707871447382759</v>
      </c>
      <c r="M26" s="28">
        <f t="shared" si="4"/>
        <v>1.6824872901856101</v>
      </c>
    </row>
    <row r="27" spans="1:13" ht="15.75" x14ac:dyDescent="0.25">
      <c r="A27" s="8" t="s">
        <v>34</v>
      </c>
      <c r="B27" s="25">
        <f>B28</f>
        <v>1489584.15833</v>
      </c>
      <c r="C27" s="25">
        <f>C28</f>
        <v>1678589.30263</v>
      </c>
      <c r="D27" s="26">
        <f t="shared" si="0"/>
        <v>12.68845021229933</v>
      </c>
      <c r="E27" s="26">
        <f t="shared" si="5"/>
        <v>11.537485513449862</v>
      </c>
      <c r="F27" s="25">
        <f>F28</f>
        <v>3169695.5222499999</v>
      </c>
      <c r="G27" s="25">
        <f>G28</f>
        <v>3315133.8368099998</v>
      </c>
      <c r="H27" s="26">
        <f t="shared" si="1"/>
        <v>4.5884001645924926</v>
      </c>
      <c r="I27" s="26">
        <f t="shared" si="2"/>
        <v>11.81852866565613</v>
      </c>
      <c r="J27" s="25">
        <f>J28</f>
        <v>20578031.423470002</v>
      </c>
      <c r="K27" s="25">
        <f>K28</f>
        <v>18399185.86905</v>
      </c>
      <c r="L27" s="26">
        <f t="shared" si="3"/>
        <v>-10.588211814736313</v>
      </c>
      <c r="M27" s="26">
        <f t="shared" si="4"/>
        <v>11.687772923594606</v>
      </c>
    </row>
    <row r="28" spans="1:13" ht="14.25" x14ac:dyDescent="0.2">
      <c r="A28" s="9" t="s">
        <v>13</v>
      </c>
      <c r="B28" s="27">
        <v>1489584.15833</v>
      </c>
      <c r="C28" s="27">
        <v>1678589.30263</v>
      </c>
      <c r="D28" s="28">
        <f t="shared" si="0"/>
        <v>12.68845021229933</v>
      </c>
      <c r="E28" s="28">
        <f t="shared" si="5"/>
        <v>11.537485513449862</v>
      </c>
      <c r="F28" s="27">
        <v>3169695.5222499999</v>
      </c>
      <c r="G28" s="27">
        <v>3315133.8368099998</v>
      </c>
      <c r="H28" s="28">
        <f t="shared" si="1"/>
        <v>4.5884001645924926</v>
      </c>
      <c r="I28" s="28">
        <f t="shared" si="2"/>
        <v>11.81852866565613</v>
      </c>
      <c r="J28" s="27">
        <v>20578031.423470002</v>
      </c>
      <c r="K28" s="27">
        <v>18399185.86905</v>
      </c>
      <c r="L28" s="28">
        <f t="shared" si="3"/>
        <v>-10.588211814736313</v>
      </c>
      <c r="M28" s="28">
        <f t="shared" si="4"/>
        <v>11.687772923594606</v>
      </c>
    </row>
    <row r="29" spans="1:13" ht="15.75" x14ac:dyDescent="0.25">
      <c r="A29" s="8" t="s">
        <v>35</v>
      </c>
      <c r="B29" s="25">
        <f>B30+B31+B32+B33+B34+B35+B36+B37+B38+B39+B40+B41</f>
        <v>8618475.4031000007</v>
      </c>
      <c r="C29" s="25">
        <f>C30+C31+C32+C33+C34+C35+C36+C37+C38+C39+C40+C41</f>
        <v>9195486.0636800025</v>
      </c>
      <c r="D29" s="26">
        <f t="shared" si="0"/>
        <v>6.6950433062958599</v>
      </c>
      <c r="E29" s="26">
        <f t="shared" si="5"/>
        <v>63.203540665136394</v>
      </c>
      <c r="F29" s="25">
        <f>F30+F31+F32+F33+F34+F35+F36+F37+F38+F39+F40+F41</f>
        <v>17014658.350530002</v>
      </c>
      <c r="G29" s="25">
        <f>G30+G31+G32+G33+G34+G35+G36+G37+G38+G39+G40+G41</f>
        <v>17569276.346809998</v>
      </c>
      <c r="H29" s="26">
        <f t="shared" si="1"/>
        <v>3.2596481507530224</v>
      </c>
      <c r="I29" s="26">
        <f t="shared" si="2"/>
        <v>62.634875803208431</v>
      </c>
      <c r="J29" s="25">
        <f>J30+J31+J32+J33+J34+J35+J36+J37+J38+J39+J40+J41</f>
        <v>105983734.34820999</v>
      </c>
      <c r="K29" s="25">
        <f>K30+K31+K32+K33+K34+K35+K36+K37+K38+K39+K40+K41</f>
        <v>98647332.409449995</v>
      </c>
      <c r="L29" s="26">
        <f t="shared" si="3"/>
        <v>-6.9221961123357083</v>
      </c>
      <c r="M29" s="26">
        <f t="shared" si="4"/>
        <v>62.664056384117451</v>
      </c>
    </row>
    <row r="30" spans="1:13" ht="14.25" x14ac:dyDescent="0.2">
      <c r="A30" s="24" t="s">
        <v>14</v>
      </c>
      <c r="B30" s="27">
        <v>1516934.82063</v>
      </c>
      <c r="C30" s="27">
        <v>1517344.0383899999</v>
      </c>
      <c r="D30" s="28">
        <f t="shared" si="0"/>
        <v>2.6976621172817402E-2</v>
      </c>
      <c r="E30" s="28">
        <f t="shared" si="5"/>
        <v>10.429194821160456</v>
      </c>
      <c r="F30" s="27">
        <v>3007230.8982299999</v>
      </c>
      <c r="G30" s="27">
        <v>3035476.7549100001</v>
      </c>
      <c r="H30" s="28">
        <f t="shared" si="1"/>
        <v>0.93926464697556766</v>
      </c>
      <c r="I30" s="28">
        <f t="shared" si="2"/>
        <v>10.821544712160827</v>
      </c>
      <c r="J30" s="27">
        <v>17876903.302239999</v>
      </c>
      <c r="K30" s="27">
        <v>17153614.983440001</v>
      </c>
      <c r="L30" s="28">
        <f t="shared" si="3"/>
        <v>-4.0459374119306766</v>
      </c>
      <c r="M30" s="28">
        <f t="shared" si="4"/>
        <v>10.896544997812368</v>
      </c>
    </row>
    <row r="31" spans="1:13" ht="14.25" x14ac:dyDescent="0.2">
      <c r="A31" s="9" t="s">
        <v>15</v>
      </c>
      <c r="B31" s="27">
        <v>2517968.84608</v>
      </c>
      <c r="C31" s="27">
        <v>2536478.7817699998</v>
      </c>
      <c r="D31" s="28">
        <f t="shared" si="0"/>
        <v>0.73511376913245696</v>
      </c>
      <c r="E31" s="28">
        <f t="shared" si="5"/>
        <v>17.434036517445222</v>
      </c>
      <c r="F31" s="27">
        <v>4916129.0644399999</v>
      </c>
      <c r="G31" s="27">
        <v>4802764.0052199997</v>
      </c>
      <c r="H31" s="28">
        <f t="shared" si="1"/>
        <v>-2.3059821606395046</v>
      </c>
      <c r="I31" s="28">
        <f t="shared" si="2"/>
        <v>17.121964561374416</v>
      </c>
      <c r="J31" s="27">
        <v>30630705.339760002</v>
      </c>
      <c r="K31" s="27">
        <v>25432761.077100001</v>
      </c>
      <c r="L31" s="28">
        <f t="shared" si="3"/>
        <v>-16.96971782074127</v>
      </c>
      <c r="M31" s="28">
        <f t="shared" si="4"/>
        <v>16.15573310714797</v>
      </c>
    </row>
    <row r="32" spans="1:13" ht="14.25" x14ac:dyDescent="0.2">
      <c r="A32" s="9" t="s">
        <v>16</v>
      </c>
      <c r="B32" s="27">
        <v>147559.76540999999</v>
      </c>
      <c r="C32" s="27">
        <v>14477.6723</v>
      </c>
      <c r="D32" s="28">
        <f t="shared" si="0"/>
        <v>-90.188604420877681</v>
      </c>
      <c r="E32" s="28">
        <f t="shared" si="5"/>
        <v>9.9509709830757187E-2</v>
      </c>
      <c r="F32" s="27">
        <v>256311.76029999999</v>
      </c>
      <c r="G32" s="27">
        <v>57221.677009999999</v>
      </c>
      <c r="H32" s="28">
        <f t="shared" si="1"/>
        <v>-77.674970144551722</v>
      </c>
      <c r="I32" s="28">
        <f t="shared" si="2"/>
        <v>0.2039965996336216</v>
      </c>
      <c r="J32" s="27">
        <v>1131008.18784</v>
      </c>
      <c r="K32" s="27">
        <v>1175916.2716099999</v>
      </c>
      <c r="L32" s="28">
        <f t="shared" si="3"/>
        <v>3.9706241080151146</v>
      </c>
      <c r="M32" s="28">
        <f t="shared" si="4"/>
        <v>0.74698100543985158</v>
      </c>
    </row>
    <row r="33" spans="1:13" ht="14.25" x14ac:dyDescent="0.2">
      <c r="A33" s="9" t="s">
        <v>17</v>
      </c>
      <c r="B33" s="27">
        <v>862533.76939000003</v>
      </c>
      <c r="C33" s="27">
        <v>1066562.2127100001</v>
      </c>
      <c r="D33" s="28">
        <f t="shared" si="0"/>
        <v>23.654545544842005</v>
      </c>
      <c r="E33" s="28">
        <f t="shared" si="5"/>
        <v>7.3308259852809661</v>
      </c>
      <c r="F33" s="27">
        <v>1685168.6313199999</v>
      </c>
      <c r="G33" s="27">
        <v>1962108.6706099999</v>
      </c>
      <c r="H33" s="28">
        <f t="shared" si="1"/>
        <v>16.433965962983279</v>
      </c>
      <c r="I33" s="28">
        <f t="shared" si="2"/>
        <v>6.9949627104800873</v>
      </c>
      <c r="J33" s="27">
        <v>11234904.732279999</v>
      </c>
      <c r="K33" s="27">
        <v>11327585.705730001</v>
      </c>
      <c r="L33" s="28">
        <f t="shared" si="3"/>
        <v>0.82493777792090583</v>
      </c>
      <c r="M33" s="28">
        <f t="shared" si="4"/>
        <v>7.1956580276649103</v>
      </c>
    </row>
    <row r="34" spans="1:13" ht="14.25" x14ac:dyDescent="0.2">
      <c r="A34" s="9" t="s">
        <v>18</v>
      </c>
      <c r="B34" s="27">
        <v>633534.13815000001</v>
      </c>
      <c r="C34" s="27">
        <v>685915.80937999999</v>
      </c>
      <c r="D34" s="28">
        <f t="shared" si="0"/>
        <v>8.2681686866884707</v>
      </c>
      <c r="E34" s="28">
        <f t="shared" si="5"/>
        <v>4.7145205213501598</v>
      </c>
      <c r="F34" s="27">
        <v>1257292.8897500001</v>
      </c>
      <c r="G34" s="27">
        <v>1337785.01388</v>
      </c>
      <c r="H34" s="28">
        <f t="shared" si="1"/>
        <v>6.4020185579833297</v>
      </c>
      <c r="I34" s="28">
        <f t="shared" si="2"/>
        <v>4.769234460301556</v>
      </c>
      <c r="J34" s="27">
        <v>7903599.2588200001</v>
      </c>
      <c r="K34" s="27">
        <v>7620992.4370900001</v>
      </c>
      <c r="L34" s="28">
        <f t="shared" si="3"/>
        <v>-3.5756724559968758</v>
      </c>
      <c r="M34" s="28">
        <f t="shared" si="4"/>
        <v>4.841107084361381</v>
      </c>
    </row>
    <row r="35" spans="1:13" ht="14.25" x14ac:dyDescent="0.2">
      <c r="A35" s="9" t="s">
        <v>19</v>
      </c>
      <c r="B35" s="27">
        <v>689293.64992</v>
      </c>
      <c r="C35" s="27">
        <v>835859.56197000004</v>
      </c>
      <c r="D35" s="28">
        <f t="shared" si="0"/>
        <v>21.263203580507469</v>
      </c>
      <c r="E35" s="28">
        <f t="shared" si="5"/>
        <v>5.7451322800626254</v>
      </c>
      <c r="F35" s="27">
        <v>1391359.29608</v>
      </c>
      <c r="G35" s="27">
        <v>1595351.45955</v>
      </c>
      <c r="H35" s="28">
        <f t="shared" si="1"/>
        <v>14.66135771290171</v>
      </c>
      <c r="I35" s="28">
        <f t="shared" si="2"/>
        <v>5.6874647856241713</v>
      </c>
      <c r="J35" s="27">
        <v>8206447.4840700002</v>
      </c>
      <c r="K35" s="27">
        <v>8456673.3225200009</v>
      </c>
      <c r="L35" s="28">
        <f t="shared" si="3"/>
        <v>3.0491371441263491</v>
      </c>
      <c r="M35" s="28">
        <f t="shared" si="4"/>
        <v>5.3719592913562684</v>
      </c>
    </row>
    <row r="36" spans="1:13" ht="14.25" x14ac:dyDescent="0.2">
      <c r="A36" s="9" t="s">
        <v>20</v>
      </c>
      <c r="B36" s="27">
        <v>997635.78670000006</v>
      </c>
      <c r="C36" s="27">
        <v>1212472.2130199999</v>
      </c>
      <c r="D36" s="28">
        <f t="shared" si="0"/>
        <v>21.534554913135199</v>
      </c>
      <c r="E36" s="28">
        <f t="shared" si="5"/>
        <v>8.3337124639487943</v>
      </c>
      <c r="F36" s="27">
        <v>2133464.0728600002</v>
      </c>
      <c r="G36" s="27">
        <v>2268385.38167</v>
      </c>
      <c r="H36" s="28">
        <f t="shared" si="1"/>
        <v>6.3240487864945401</v>
      </c>
      <c r="I36" s="28">
        <f t="shared" si="2"/>
        <v>8.0868462565056678</v>
      </c>
      <c r="J36" s="27">
        <v>13558107.695630001</v>
      </c>
      <c r="K36" s="27">
        <v>12762741.501390001</v>
      </c>
      <c r="L36" s="28">
        <f t="shared" si="3"/>
        <v>-5.8663510579456419</v>
      </c>
      <c r="M36" s="28">
        <f t="shared" si="4"/>
        <v>8.1073165743547762</v>
      </c>
    </row>
    <row r="37" spans="1:13" ht="14.25" x14ac:dyDescent="0.2">
      <c r="A37" s="10" t="s">
        <v>21</v>
      </c>
      <c r="B37" s="27">
        <v>309024.14743999997</v>
      </c>
      <c r="C37" s="27">
        <v>330487.63986</v>
      </c>
      <c r="D37" s="28">
        <f t="shared" si="0"/>
        <v>6.945571275839332</v>
      </c>
      <c r="E37" s="28">
        <f t="shared" si="5"/>
        <v>2.2715481096446966</v>
      </c>
      <c r="F37" s="27">
        <v>596921.60673</v>
      </c>
      <c r="G37" s="27">
        <v>609554.27492999996</v>
      </c>
      <c r="H37" s="28">
        <f t="shared" si="1"/>
        <v>2.1163027200846449</v>
      </c>
      <c r="I37" s="28">
        <f t="shared" si="2"/>
        <v>2.1730750630766549</v>
      </c>
      <c r="J37" s="27">
        <v>3593300.5777599998</v>
      </c>
      <c r="K37" s="27">
        <v>3770684.3548099999</v>
      </c>
      <c r="L37" s="28">
        <f t="shared" si="3"/>
        <v>4.9365137486098662</v>
      </c>
      <c r="M37" s="28">
        <f t="shared" si="4"/>
        <v>2.3952637262990817</v>
      </c>
    </row>
    <row r="38" spans="1:13" ht="14.25" x14ac:dyDescent="0.2">
      <c r="A38" s="9" t="s">
        <v>22</v>
      </c>
      <c r="B38" s="27">
        <v>374002.95552000002</v>
      </c>
      <c r="C38" s="27">
        <v>305409.09935999999</v>
      </c>
      <c r="D38" s="28">
        <f t="shared" si="0"/>
        <v>-18.340458316600635</v>
      </c>
      <c r="E38" s="28">
        <f t="shared" si="5"/>
        <v>2.0991752145810407</v>
      </c>
      <c r="F38" s="27">
        <v>665808.50864999997</v>
      </c>
      <c r="G38" s="27">
        <v>635642.83949000004</v>
      </c>
      <c r="H38" s="28">
        <f t="shared" si="1"/>
        <v>-4.5306824361803582</v>
      </c>
      <c r="I38" s="28">
        <f t="shared" si="2"/>
        <v>2.266081398047092</v>
      </c>
      <c r="J38" s="27">
        <v>4252190.6903600004</v>
      </c>
      <c r="K38" s="27">
        <v>3743411.0907000001</v>
      </c>
      <c r="L38" s="28">
        <f t="shared" si="3"/>
        <v>-11.965117199786865</v>
      </c>
      <c r="M38" s="28">
        <f t="shared" si="4"/>
        <v>2.3779388446401</v>
      </c>
    </row>
    <row r="39" spans="1:13" ht="14.25" x14ac:dyDescent="0.2">
      <c r="A39" s="9" t="s">
        <v>23</v>
      </c>
      <c r="B39" s="27">
        <v>173864.44618999999</v>
      </c>
      <c r="C39" s="27">
        <v>233224.86911999999</v>
      </c>
      <c r="D39" s="28">
        <f>(C39-B39)/B39*100</f>
        <v>34.141783573813946</v>
      </c>
      <c r="E39" s="28">
        <f t="shared" si="5"/>
        <v>1.6030297253963623</v>
      </c>
      <c r="F39" s="27">
        <v>340715.52520999999</v>
      </c>
      <c r="G39" s="27">
        <v>400222.03022000002</v>
      </c>
      <c r="H39" s="28">
        <f t="shared" si="1"/>
        <v>17.465158059153069</v>
      </c>
      <c r="I39" s="28">
        <f t="shared" si="2"/>
        <v>1.4268007777730203</v>
      </c>
      <c r="J39" s="27">
        <v>2749288.6242399998</v>
      </c>
      <c r="K39" s="27">
        <v>2338529.3665900002</v>
      </c>
      <c r="L39" s="28">
        <f t="shared" si="3"/>
        <v>-14.940565134864583</v>
      </c>
      <c r="M39" s="28">
        <f t="shared" si="4"/>
        <v>1.4855113919925136</v>
      </c>
    </row>
    <row r="40" spans="1:13" ht="14.25" x14ac:dyDescent="0.2">
      <c r="A40" s="9" t="s">
        <v>24</v>
      </c>
      <c r="B40" s="27">
        <v>387549.95711000002</v>
      </c>
      <c r="C40" s="27">
        <v>446643.01578999998</v>
      </c>
      <c r="D40" s="28">
        <f>(C40-B40)/B40*100</f>
        <v>15.247855817263661</v>
      </c>
      <c r="E40" s="28">
        <f t="shared" si="5"/>
        <v>3.0699214610070431</v>
      </c>
      <c r="F40" s="27">
        <v>748554.38918000006</v>
      </c>
      <c r="G40" s="27">
        <v>846821.91507999995</v>
      </c>
      <c r="H40" s="28">
        <f t="shared" si="1"/>
        <v>13.127640064691429</v>
      </c>
      <c r="I40" s="28">
        <f t="shared" si="2"/>
        <v>3.0189396780762308</v>
      </c>
      <c r="J40" s="27">
        <v>4728733.2221900001</v>
      </c>
      <c r="K40" s="27">
        <v>4761684.0870700004</v>
      </c>
      <c r="L40" s="28">
        <f t="shared" si="3"/>
        <v>0.69682224248505675</v>
      </c>
      <c r="M40" s="28">
        <f t="shared" si="4"/>
        <v>3.0247796146885491</v>
      </c>
    </row>
    <row r="41" spans="1:13" ht="14.25" x14ac:dyDescent="0.2">
      <c r="A41" s="9" t="s">
        <v>25</v>
      </c>
      <c r="B41" s="27">
        <v>8573.1205599999994</v>
      </c>
      <c r="C41" s="27">
        <v>10611.150009999999</v>
      </c>
      <c r="D41" s="28">
        <f t="shared" si="0"/>
        <v>23.772317626197015</v>
      </c>
      <c r="E41" s="28">
        <f t="shared" si="5"/>
        <v>7.2933855428246999E-2</v>
      </c>
      <c r="F41" s="27">
        <v>15701.707780000001</v>
      </c>
      <c r="G41" s="27">
        <v>17942.324240000002</v>
      </c>
      <c r="H41" s="28">
        <f t="shared" si="1"/>
        <v>14.269890201714103</v>
      </c>
      <c r="I41" s="28">
        <f t="shared" si="2"/>
        <v>6.3964800155092566E-2</v>
      </c>
      <c r="J41" s="27">
        <v>118545.23302</v>
      </c>
      <c r="K41" s="27">
        <v>102738.2114</v>
      </c>
      <c r="L41" s="28">
        <f t="shared" si="3"/>
        <v>-13.334168922113609</v>
      </c>
      <c r="M41" s="28">
        <f t="shared" si="4"/>
        <v>6.5262718359693286E-2</v>
      </c>
    </row>
    <row r="42" spans="1:13" ht="15.75" x14ac:dyDescent="0.25">
      <c r="A42" s="14" t="s">
        <v>36</v>
      </c>
      <c r="B42" s="25">
        <f>B43</f>
        <v>282290.46435000002</v>
      </c>
      <c r="C42" s="25">
        <f>C43</f>
        <v>415562.04042999999</v>
      </c>
      <c r="D42" s="26">
        <f t="shared" si="0"/>
        <v>47.210796293410098</v>
      </c>
      <c r="E42" s="26">
        <f t="shared" si="5"/>
        <v>2.8562918957536212</v>
      </c>
      <c r="F42" s="25">
        <f>F43</f>
        <v>611513.23782000004</v>
      </c>
      <c r="G42" s="25">
        <f>G43</f>
        <v>768745.02000999998</v>
      </c>
      <c r="H42" s="26">
        <f t="shared" si="1"/>
        <v>25.711917987339039</v>
      </c>
      <c r="I42" s="26">
        <f t="shared" si="2"/>
        <v>2.7405937445684172</v>
      </c>
      <c r="J42" s="25">
        <f>J43</f>
        <v>4323096.2844599998</v>
      </c>
      <c r="K42" s="25">
        <f>K43</f>
        <v>4427776.1611099998</v>
      </c>
      <c r="L42" s="26">
        <f t="shared" si="3"/>
        <v>2.4214097896983486</v>
      </c>
      <c r="M42" s="26">
        <f t="shared" si="4"/>
        <v>2.8126702287741585</v>
      </c>
    </row>
    <row r="43" spans="1:13" ht="14.25" x14ac:dyDescent="0.2">
      <c r="A43" s="9" t="s">
        <v>26</v>
      </c>
      <c r="B43" s="27">
        <v>282290.46435000002</v>
      </c>
      <c r="C43" s="27">
        <v>415562.04042999999</v>
      </c>
      <c r="D43" s="28">
        <f t="shared" si="0"/>
        <v>47.210796293410098</v>
      </c>
      <c r="E43" s="28">
        <f t="shared" si="5"/>
        <v>2.8562918957536212</v>
      </c>
      <c r="F43" s="27">
        <v>611513.23782000004</v>
      </c>
      <c r="G43" s="27">
        <v>768745.02000999998</v>
      </c>
      <c r="H43" s="28">
        <f t="shared" si="1"/>
        <v>25.711917987339039</v>
      </c>
      <c r="I43" s="28">
        <f t="shared" si="2"/>
        <v>2.7405937445684172</v>
      </c>
      <c r="J43" s="27">
        <v>4323096.2844599998</v>
      </c>
      <c r="K43" s="27">
        <v>4427776.1611099998</v>
      </c>
      <c r="L43" s="28">
        <f t="shared" si="3"/>
        <v>2.4214097896983486</v>
      </c>
      <c r="M43" s="28">
        <f t="shared" si="4"/>
        <v>2.8126702287741585</v>
      </c>
    </row>
    <row r="44" spans="1:13" ht="15.75" x14ac:dyDescent="0.25">
      <c r="A44" s="8" t="s">
        <v>37</v>
      </c>
      <c r="B44" s="25">
        <f>B8+B22+B42</f>
        <v>13343939.77097</v>
      </c>
      <c r="C44" s="25">
        <f>C8+C22+C42</f>
        <v>14549004.639470002</v>
      </c>
      <c r="D44" s="26">
        <f t="shared" si="0"/>
        <v>9.0308026653540789</v>
      </c>
      <c r="E44" s="26">
        <f t="shared" ref="E44:E46" si="6">C44/C$46*100</f>
        <v>90.863316389496376</v>
      </c>
      <c r="F44" s="29">
        <f>F8+F22+F42</f>
        <v>26819873.303130005</v>
      </c>
      <c r="G44" s="29">
        <f>G8+G22+G42</f>
        <v>28050309.227099996</v>
      </c>
      <c r="H44" s="30">
        <f t="shared" si="1"/>
        <v>4.5877767954496411</v>
      </c>
      <c r="I44" s="30">
        <f t="shared" ref="I44:I46" si="7">G44/G$46*100</f>
        <v>90.31791738127508</v>
      </c>
      <c r="J44" s="29">
        <f>J8+J22+J42</f>
        <v>166716302.53333998</v>
      </c>
      <c r="K44" s="29">
        <f>K8+K22+K42</f>
        <v>157422513.16251001</v>
      </c>
      <c r="L44" s="30">
        <f t="shared" si="3"/>
        <v>-5.5746134178877886</v>
      </c>
      <c r="M44" s="30">
        <f t="shared" ref="M44:M46" si="8">K44/K$46*100</f>
        <v>91.83615425973673</v>
      </c>
    </row>
    <row r="45" spans="1:13" ht="15" x14ac:dyDescent="0.25">
      <c r="A45" s="15" t="s">
        <v>38</v>
      </c>
      <c r="B45" s="19">
        <f>B46-B44</f>
        <v>1264517.6410300005</v>
      </c>
      <c r="C45" s="19">
        <f>C46-C44</f>
        <v>1462962.8052399941</v>
      </c>
      <c r="D45" s="20">
        <f t="shared" si="0"/>
        <v>15.693348813097774</v>
      </c>
      <c r="E45" s="20">
        <f t="shared" si="6"/>
        <v>9.1366836105036242</v>
      </c>
      <c r="F45" s="19">
        <f>F46-F44</f>
        <v>2490131.1188699938</v>
      </c>
      <c r="G45" s="19">
        <f>G46-G44</f>
        <v>3006993.7316100001</v>
      </c>
      <c r="H45" s="21">
        <f t="shared" si="1"/>
        <v>20.756441651737415</v>
      </c>
      <c r="I45" s="20">
        <f t="shared" si="7"/>
        <v>9.6820826187249178</v>
      </c>
      <c r="J45" s="19">
        <f>J46-J44</f>
        <v>15228554.536660016</v>
      </c>
      <c r="K45" s="19">
        <f>K46-K44</f>
        <v>13994195.683200002</v>
      </c>
      <c r="L45" s="21">
        <f t="shared" si="3"/>
        <v>-8.1055549329289018</v>
      </c>
      <c r="M45" s="20">
        <f t="shared" si="8"/>
        <v>8.1638457402632767</v>
      </c>
    </row>
    <row r="46" spans="1:13" s="12" customFormat="1" ht="22.5" customHeight="1" x14ac:dyDescent="0.3">
      <c r="A46" s="11" t="s">
        <v>43</v>
      </c>
      <c r="B46" s="22">
        <v>14608457.412</v>
      </c>
      <c r="C46" s="22">
        <v>16011967.444709996</v>
      </c>
      <c r="D46" s="31">
        <f t="shared" si="0"/>
        <v>9.6075170233723188</v>
      </c>
      <c r="E46" s="23">
        <f t="shared" si="6"/>
        <v>100</v>
      </c>
      <c r="F46" s="22">
        <v>29310004.421999998</v>
      </c>
      <c r="G46" s="22">
        <v>31057302.958709996</v>
      </c>
      <c r="H46" s="31">
        <f t="shared" si="1"/>
        <v>5.9614407133916396</v>
      </c>
      <c r="I46" s="23">
        <f t="shared" si="7"/>
        <v>100</v>
      </c>
      <c r="J46" s="22">
        <v>181944857.06999999</v>
      </c>
      <c r="K46" s="22">
        <v>171416708.84571001</v>
      </c>
      <c r="L46" s="31">
        <f t="shared" si="3"/>
        <v>-5.7864500232834111</v>
      </c>
      <c r="M46" s="23">
        <f t="shared" si="8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2021-07-02T09:10:07Z</dcterms:modified>
</cp:coreProperties>
</file>